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chemat organizacykny" sheetId="1" r:id="rId1"/>
    <sheet name="new tabela" sheetId="2" r:id="rId2"/>
    <sheet name="tabele" sheetId="3" r:id="rId3"/>
  </sheets>
  <definedNames/>
  <calcPr fullCalcOnLoad="1"/>
</workbook>
</file>

<file path=xl/sharedStrings.xml><?xml version="1.0" encoding="utf-8"?>
<sst xmlns="http://schemas.openxmlformats.org/spreadsheetml/2006/main" count="78" uniqueCount="20">
  <si>
    <t>Cena jednostkowa PLN</t>
  </si>
  <si>
    <t>Lp.</t>
  </si>
  <si>
    <t>Wyszczególnienie</t>
  </si>
  <si>
    <t>I m-ca</t>
  </si>
  <si>
    <t>II m-c</t>
  </si>
  <si>
    <t>Usługa toczenia</t>
  </si>
  <si>
    <t>Usługa frezowania</t>
  </si>
  <si>
    <t>Usługa regeneracji narzędzi</t>
  </si>
  <si>
    <t>Usługa pomiarowe</t>
  </si>
  <si>
    <t>Sprzedaż</t>
  </si>
  <si>
    <t>Jednostki</t>
  </si>
  <si>
    <t>godz.</t>
  </si>
  <si>
    <t>szt.</t>
  </si>
  <si>
    <t>pomiar</t>
  </si>
  <si>
    <t>Przychody</t>
  </si>
  <si>
    <t>I m-c</t>
  </si>
  <si>
    <t>Cena jed.</t>
  </si>
  <si>
    <t>Razem</t>
  </si>
  <si>
    <t>Razem:</t>
  </si>
  <si>
    <t>Usługa pomiarowa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</si>
</sst>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;[RED]0"/>
    <numFmt numFmtId="166" formatCode="#,##0"/>
    <numFmt numFmtId="167" formatCode="GENERAL"/>
    <numFmt numFmtId="168" formatCode="#,##0;\-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Border="1" applyAlignment="1">
      <alignment vertical="top"/>
    </xf>
    <xf numFmtId="164" fontId="0" fillId="0" borderId="2" xfId="0" applyFont="1" applyBorder="1" applyAlignment="1">
      <alignment vertical="top" wrapText="1"/>
    </xf>
    <xf numFmtId="164" fontId="0" fillId="0" borderId="0" xfId="0" applyAlignment="1">
      <alignment vertical="top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 vertical="top"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0" xfId="0" applyAlignment="1">
      <alignment/>
    </xf>
    <xf numFmtId="164" fontId="0" fillId="0" borderId="1" xfId="0" applyBorder="1" applyAlignment="1">
      <alignment vertical="top"/>
    </xf>
    <xf numFmtId="164" fontId="0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4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16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3">
      <selection activeCell="M32" sqref="M32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4" width="8.421875" style="0" customWidth="1"/>
    <col min="5" max="5" width="10.7109375" style="0" customWidth="1"/>
    <col min="6" max="6" width="8.140625" style="0" customWidth="1"/>
    <col min="7" max="7" width="8.28125" style="0" customWidth="1"/>
    <col min="8" max="8" width="9.421875" style="0" customWidth="1"/>
    <col min="10" max="10" width="9.57421875" style="0" customWidth="1"/>
    <col min="11" max="11" width="8.7109375" style="0" customWidth="1"/>
    <col min="14" max="14" width="8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 t="s">
        <v>2</v>
      </c>
      <c r="C2" s="2">
        <v>2004</v>
      </c>
      <c r="D2" s="2">
        <v>2005</v>
      </c>
      <c r="E2" s="2" t="s">
        <v>3</v>
      </c>
      <c r="F2" s="2" t="s">
        <v>4</v>
      </c>
    </row>
    <row r="3" spans="1:6" ht="12.75">
      <c r="A3" s="2">
        <v>1</v>
      </c>
      <c r="B3" s="2" t="s">
        <v>5</v>
      </c>
      <c r="C3" s="2">
        <v>135</v>
      </c>
      <c r="D3" s="2">
        <v>150</v>
      </c>
      <c r="E3" s="2">
        <v>165</v>
      </c>
      <c r="F3" s="2">
        <v>165</v>
      </c>
    </row>
    <row r="4" spans="1:6" ht="12.75">
      <c r="A4" s="2">
        <v>2</v>
      </c>
      <c r="B4" s="2" t="s">
        <v>6</v>
      </c>
      <c r="C4" s="2">
        <v>200</v>
      </c>
      <c r="D4" s="2">
        <v>300</v>
      </c>
      <c r="E4" s="2">
        <v>350</v>
      </c>
      <c r="F4" s="2">
        <v>350</v>
      </c>
    </row>
    <row r="5" spans="1:6" s="5" customFormat="1" ht="24.75">
      <c r="A5" s="3">
        <v>3</v>
      </c>
      <c r="B5" s="4" t="s">
        <v>7</v>
      </c>
      <c r="C5" s="3">
        <v>50</v>
      </c>
      <c r="D5" s="3">
        <v>65</v>
      </c>
      <c r="E5" s="3">
        <v>0</v>
      </c>
      <c r="F5" s="3">
        <v>0</v>
      </c>
    </row>
    <row r="6" spans="1:6" ht="12.75">
      <c r="A6" s="6">
        <v>4</v>
      </c>
      <c r="B6" s="7" t="s">
        <v>8</v>
      </c>
      <c r="C6" s="6">
        <v>303</v>
      </c>
      <c r="D6" s="6">
        <v>404</v>
      </c>
      <c r="E6" s="6">
        <v>504</v>
      </c>
      <c r="F6" s="6">
        <v>504</v>
      </c>
    </row>
    <row r="10" spans="1:7" ht="12.75">
      <c r="A10" s="1" t="s">
        <v>9</v>
      </c>
      <c r="B10" s="1"/>
      <c r="C10" s="1"/>
      <c r="D10" s="1"/>
      <c r="E10" s="1"/>
      <c r="F10" s="1"/>
      <c r="G10" s="1"/>
    </row>
    <row r="11" spans="1:7" ht="12.75">
      <c r="A11" s="2" t="s">
        <v>1</v>
      </c>
      <c r="B11" s="2" t="s">
        <v>2</v>
      </c>
      <c r="C11" s="2">
        <v>2004</v>
      </c>
      <c r="D11" s="2">
        <v>2005</v>
      </c>
      <c r="E11" s="2" t="s">
        <v>3</v>
      </c>
      <c r="F11" s="2" t="s">
        <v>4</v>
      </c>
      <c r="G11" s="2" t="s">
        <v>10</v>
      </c>
    </row>
    <row r="12" spans="1:7" ht="12.75">
      <c r="A12" s="2">
        <v>1</v>
      </c>
      <c r="B12" s="2" t="str">
        <f>B3</f>
        <v>Usługa toczenia</v>
      </c>
      <c r="C12" s="8">
        <v>5664</v>
      </c>
      <c r="D12" s="8">
        <v>5664</v>
      </c>
      <c r="E12" s="8">
        <v>528</v>
      </c>
      <c r="F12" s="8">
        <v>480</v>
      </c>
      <c r="G12" s="2" t="s">
        <v>11</v>
      </c>
    </row>
    <row r="13" spans="1:7" ht="12.75">
      <c r="A13" s="2">
        <v>2</v>
      </c>
      <c r="B13" s="2" t="str">
        <f>B4</f>
        <v>Usługa frezowania</v>
      </c>
      <c r="C13" s="8">
        <v>5664</v>
      </c>
      <c r="D13" s="8">
        <v>5664</v>
      </c>
      <c r="E13" s="8">
        <v>529</v>
      </c>
      <c r="F13" s="8">
        <v>480</v>
      </c>
      <c r="G13" s="2" t="s">
        <v>11</v>
      </c>
    </row>
    <row r="14" spans="1:7" s="5" customFormat="1" ht="24.75">
      <c r="A14" s="3">
        <v>3</v>
      </c>
      <c r="B14" s="4" t="str">
        <f>B5</f>
        <v>Usługa regeneracji narzędzi</v>
      </c>
      <c r="C14" s="9">
        <v>1000</v>
      </c>
      <c r="D14" s="9">
        <v>900</v>
      </c>
      <c r="E14" s="9">
        <v>0</v>
      </c>
      <c r="F14" s="9">
        <v>0</v>
      </c>
      <c r="G14" s="3" t="s">
        <v>12</v>
      </c>
    </row>
    <row r="15" spans="1:7" ht="12.75">
      <c r="A15" s="6">
        <v>4</v>
      </c>
      <c r="B15" s="7" t="s">
        <v>8</v>
      </c>
      <c r="C15" s="10">
        <v>100</v>
      </c>
      <c r="D15" s="10">
        <v>100</v>
      </c>
      <c r="E15" s="10">
        <v>9</v>
      </c>
      <c r="F15" s="10">
        <v>8</v>
      </c>
      <c r="G15" s="6" t="s">
        <v>13</v>
      </c>
    </row>
    <row r="20" spans="1:14" ht="12.75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1" t="s">
        <v>1</v>
      </c>
      <c r="B21" s="2"/>
      <c r="C21" s="12">
        <v>2004</v>
      </c>
      <c r="D21" s="12"/>
      <c r="E21" s="12"/>
      <c r="F21" s="12">
        <v>2005</v>
      </c>
      <c r="G21" s="12"/>
      <c r="H21" s="12"/>
      <c r="I21" s="12" t="s">
        <v>15</v>
      </c>
      <c r="J21" s="12"/>
      <c r="K21" s="12"/>
      <c r="L21" s="12" t="s">
        <v>4</v>
      </c>
      <c r="M21" s="12"/>
      <c r="N21" s="12"/>
    </row>
    <row r="22" spans="1:14" ht="12.75">
      <c r="A22" s="11"/>
      <c r="B22" s="2" t="s">
        <v>2</v>
      </c>
      <c r="C22" s="2" t="s">
        <v>16</v>
      </c>
      <c r="D22" s="2" t="s">
        <v>9</v>
      </c>
      <c r="E22" s="2" t="s">
        <v>17</v>
      </c>
      <c r="F22" s="2" t="s">
        <v>16</v>
      </c>
      <c r="G22" s="2" t="s">
        <v>9</v>
      </c>
      <c r="H22" s="2" t="s">
        <v>18</v>
      </c>
      <c r="I22" s="2" t="s">
        <v>16</v>
      </c>
      <c r="J22" s="2" t="s">
        <v>9</v>
      </c>
      <c r="K22" s="2" t="s">
        <v>18</v>
      </c>
      <c r="L22" s="2" t="s">
        <v>16</v>
      </c>
      <c r="M22" s="2" t="s">
        <v>9</v>
      </c>
      <c r="N22" s="2" t="s">
        <v>18</v>
      </c>
    </row>
    <row r="23" spans="1:16" ht="12.75">
      <c r="A23" s="2">
        <v>1</v>
      </c>
      <c r="B23" s="2" t="str">
        <f>B12</f>
        <v>Usługa toczenia</v>
      </c>
      <c r="C23" s="13">
        <f>C3</f>
        <v>135</v>
      </c>
      <c r="D23" s="13">
        <f>C12</f>
        <v>5664</v>
      </c>
      <c r="E23" s="14">
        <f>C23*D23</f>
        <v>764640</v>
      </c>
      <c r="F23" s="13">
        <f>D3</f>
        <v>150</v>
      </c>
      <c r="G23" s="13">
        <f>D12</f>
        <v>5664</v>
      </c>
      <c r="H23" s="14">
        <f>F23*G23</f>
        <v>849600</v>
      </c>
      <c r="I23" s="13">
        <f>E3</f>
        <v>165</v>
      </c>
      <c r="J23" s="13">
        <f>E12</f>
        <v>528</v>
      </c>
      <c r="K23" s="14">
        <f>I23*J23</f>
        <v>87120</v>
      </c>
      <c r="L23" s="13">
        <f>F3</f>
        <v>165</v>
      </c>
      <c r="M23" s="13">
        <f>F12</f>
        <v>480</v>
      </c>
      <c r="N23" s="14">
        <f>L23*M23</f>
        <v>79200</v>
      </c>
      <c r="P23" s="15">
        <f>SUM(K23,N23)</f>
        <v>166320</v>
      </c>
    </row>
    <row r="24" spans="1:16" ht="12.75">
      <c r="A24" s="2">
        <v>2</v>
      </c>
      <c r="B24" s="2" t="str">
        <f>B13</f>
        <v>Usługa frezowania</v>
      </c>
      <c r="C24" s="13">
        <f>C4</f>
        <v>200</v>
      </c>
      <c r="D24" s="13">
        <f>C13</f>
        <v>5664</v>
      </c>
      <c r="E24" s="14">
        <f>C24*D24</f>
        <v>1132800</v>
      </c>
      <c r="F24" s="13">
        <f>D4</f>
        <v>300</v>
      </c>
      <c r="G24" s="13">
        <f>D13</f>
        <v>5664</v>
      </c>
      <c r="H24" s="14">
        <f>F24*G24</f>
        <v>1699200</v>
      </c>
      <c r="I24" s="13">
        <f>E4</f>
        <v>350</v>
      </c>
      <c r="J24" s="13">
        <f>E13</f>
        <v>529</v>
      </c>
      <c r="K24" s="14">
        <f>I24*J24</f>
        <v>185150</v>
      </c>
      <c r="L24" s="13">
        <f>F4</f>
        <v>350</v>
      </c>
      <c r="M24" s="13">
        <f>F13</f>
        <v>480</v>
      </c>
      <c r="N24" s="14">
        <f>L24*M24</f>
        <v>168000</v>
      </c>
      <c r="P24" s="15">
        <f>SUM(K24,N24)</f>
        <v>353150</v>
      </c>
    </row>
    <row r="25" spans="1:14" s="5" customFormat="1" ht="24.75">
      <c r="A25" s="16">
        <v>3</v>
      </c>
      <c r="B25" s="17" t="str">
        <f>B14</f>
        <v>Usługa regeneracji narzędzi</v>
      </c>
      <c r="C25" s="18">
        <f>C5</f>
        <v>50</v>
      </c>
      <c r="D25" s="18">
        <f>C14</f>
        <v>1000</v>
      </c>
      <c r="E25" s="14">
        <f>C25*D25</f>
        <v>50000</v>
      </c>
      <c r="F25" s="18">
        <f>D5</f>
        <v>65</v>
      </c>
      <c r="G25" s="18">
        <f>D14</f>
        <v>900</v>
      </c>
      <c r="H25" s="14">
        <f>F25*G25</f>
        <v>58500</v>
      </c>
      <c r="I25" s="18">
        <f>E5</f>
        <v>0</v>
      </c>
      <c r="J25" s="18">
        <f>E14</f>
        <v>0</v>
      </c>
      <c r="K25" s="14">
        <f>I25*J25</f>
        <v>0</v>
      </c>
      <c r="L25" s="18">
        <f>F5</f>
        <v>0</v>
      </c>
      <c r="M25" s="18">
        <f>F14</f>
        <v>0</v>
      </c>
      <c r="N25" s="14">
        <f>L25*M25</f>
        <v>0</v>
      </c>
    </row>
    <row r="26" spans="1:16" s="5" customFormat="1" ht="12.75">
      <c r="A26" s="16">
        <v>4</v>
      </c>
      <c r="B26" s="17" t="s">
        <v>19</v>
      </c>
      <c r="C26" s="18">
        <f>C6</f>
        <v>303</v>
      </c>
      <c r="D26" s="18">
        <f>C15</f>
        <v>100</v>
      </c>
      <c r="E26" s="14">
        <f>C26*D26</f>
        <v>30300</v>
      </c>
      <c r="F26" s="18">
        <f>D6</f>
        <v>404</v>
      </c>
      <c r="G26" s="18">
        <f>D15</f>
        <v>100</v>
      </c>
      <c r="H26" s="14">
        <f>F26*G26</f>
        <v>40400</v>
      </c>
      <c r="I26" s="18">
        <f>E6</f>
        <v>504</v>
      </c>
      <c r="J26" s="18">
        <f>E15</f>
        <v>9</v>
      </c>
      <c r="K26" s="14">
        <f>I26*J26</f>
        <v>4536</v>
      </c>
      <c r="L26" s="18">
        <f>F6</f>
        <v>504</v>
      </c>
      <c r="M26" s="18">
        <v>8</v>
      </c>
      <c r="N26" s="14">
        <f>L26*M26</f>
        <v>4032</v>
      </c>
      <c r="P26" s="5">
        <f>SUM(K26,N26)</f>
        <v>8568</v>
      </c>
    </row>
    <row r="27" spans="1:14" ht="12.75">
      <c r="A27" s="19"/>
      <c r="B27" s="2" t="s">
        <v>17</v>
      </c>
      <c r="C27" s="20"/>
      <c r="D27" s="20"/>
      <c r="E27" s="14">
        <f>SUM(E23:E26)</f>
        <v>1977740</v>
      </c>
      <c r="F27" s="20"/>
      <c r="G27" s="20"/>
      <c r="H27" s="14">
        <f>SUM(H23:H26)</f>
        <v>2647700</v>
      </c>
      <c r="I27" s="20"/>
      <c r="J27" s="20"/>
      <c r="K27" s="14">
        <f>SUM(K23:K26)</f>
        <v>276806</v>
      </c>
      <c r="L27" s="20"/>
      <c r="M27" s="20"/>
      <c r="N27" s="14">
        <f>SUM(N23:N26)</f>
        <v>251232</v>
      </c>
    </row>
    <row r="30" ht="12.75">
      <c r="K30" s="21">
        <f>SUM(N27,K27)</f>
        <v>528038</v>
      </c>
    </row>
    <row r="39" spans="11:16" ht="12.75">
      <c r="K39" s="22">
        <v>737808</v>
      </c>
      <c r="P39" s="21">
        <f>SUM(E27,H27,K27,N27)</f>
        <v>5153478</v>
      </c>
    </row>
    <row r="40" spans="3:7" ht="12.75">
      <c r="C40" s="23">
        <v>3014900</v>
      </c>
      <c r="G40" s="23">
        <v>4040900</v>
      </c>
    </row>
    <row r="43" spans="3:7" ht="12.75">
      <c r="C43" s="21">
        <f>C40-E27</f>
        <v>1037160</v>
      </c>
      <c r="G43" s="24">
        <f>G40-H27</f>
        <v>1393200</v>
      </c>
    </row>
    <row r="44" ht="12.75">
      <c r="K44" s="24">
        <f>K39-K30</f>
        <v>209770</v>
      </c>
    </row>
    <row r="47" spans="5:7" ht="12.75">
      <c r="E47" s="21">
        <f>SUM(C43,G43,K44)</f>
        <v>2640130</v>
      </c>
      <c r="G47">
        <v>2187970</v>
      </c>
    </row>
  </sheetData>
  <mergeCells count="8">
    <mergeCell ref="A1:F1"/>
    <mergeCell ref="A10:G10"/>
    <mergeCell ref="A20:N20"/>
    <mergeCell ref="A21:A22"/>
    <mergeCell ref="C21:E21"/>
    <mergeCell ref="F21:H21"/>
    <mergeCell ref="I21:K21"/>
    <mergeCell ref="L21:N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4" width="8.421875" style="0" customWidth="1"/>
    <col min="5" max="5" width="10.7109375" style="0" customWidth="1"/>
    <col min="6" max="6" width="8.140625" style="0" customWidth="1"/>
    <col min="7" max="7" width="8.28125" style="0" customWidth="1"/>
    <col min="8" max="8" width="9.421875" style="0" customWidth="1"/>
    <col min="10" max="10" width="9.57421875" style="0" customWidth="1"/>
    <col min="11" max="11" width="8.7109375" style="0" customWidth="1"/>
    <col min="14" max="14" width="8.14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 t="s">
        <v>2</v>
      </c>
      <c r="C2" s="2">
        <v>2004</v>
      </c>
      <c r="D2" s="2">
        <v>2005</v>
      </c>
      <c r="E2" s="2" t="s">
        <v>3</v>
      </c>
      <c r="F2" s="2" t="s">
        <v>4</v>
      </c>
    </row>
    <row r="3" spans="1:6" ht="12.75">
      <c r="A3" s="2">
        <v>1</v>
      </c>
      <c r="B3" s="2" t="s">
        <v>5</v>
      </c>
      <c r="C3" s="2">
        <v>135</v>
      </c>
      <c r="D3" s="2">
        <v>150</v>
      </c>
      <c r="E3" s="2">
        <v>165</v>
      </c>
      <c r="F3" s="2">
        <v>165</v>
      </c>
    </row>
    <row r="4" spans="1:6" ht="12.75">
      <c r="A4" s="2">
        <v>2</v>
      </c>
      <c r="B4" s="2" t="s">
        <v>6</v>
      </c>
      <c r="C4" s="2">
        <v>200</v>
      </c>
      <c r="D4" s="2">
        <v>300</v>
      </c>
      <c r="E4" s="2">
        <v>350</v>
      </c>
      <c r="F4" s="2">
        <v>350</v>
      </c>
    </row>
    <row r="5" spans="1:6" s="5" customFormat="1" ht="24.75">
      <c r="A5" s="3">
        <v>3</v>
      </c>
      <c r="B5" s="4" t="s">
        <v>7</v>
      </c>
      <c r="C5" s="3">
        <v>50</v>
      </c>
      <c r="D5" s="3">
        <v>65</v>
      </c>
      <c r="E5" s="3">
        <v>0</v>
      </c>
      <c r="F5" s="3">
        <v>0</v>
      </c>
    </row>
    <row r="6" spans="1:6" ht="12.75">
      <c r="A6" s="6">
        <v>4</v>
      </c>
      <c r="B6" s="7" t="s">
        <v>8</v>
      </c>
      <c r="C6" s="6">
        <v>303</v>
      </c>
      <c r="D6" s="6">
        <v>404</v>
      </c>
      <c r="E6" s="6">
        <v>504</v>
      </c>
      <c r="F6" s="6">
        <v>504</v>
      </c>
    </row>
    <row r="10" spans="1:7" ht="12.75">
      <c r="A10" s="1" t="s">
        <v>9</v>
      </c>
      <c r="B10" s="1"/>
      <c r="C10" s="1"/>
      <c r="D10" s="1"/>
      <c r="E10" s="1"/>
      <c r="F10" s="1"/>
      <c r="G10" s="1"/>
    </row>
    <row r="11" spans="1:7" ht="12.75">
      <c r="A11" s="2" t="s">
        <v>1</v>
      </c>
      <c r="B11" s="2" t="s">
        <v>2</v>
      </c>
      <c r="C11" s="2">
        <v>2004</v>
      </c>
      <c r="D11" s="2">
        <v>2005</v>
      </c>
      <c r="E11" s="2" t="s">
        <v>3</v>
      </c>
      <c r="F11" s="2" t="s">
        <v>4</v>
      </c>
      <c r="G11" s="2" t="s">
        <v>10</v>
      </c>
    </row>
    <row r="12" spans="1:7" ht="12.75">
      <c r="A12" s="2">
        <v>1</v>
      </c>
      <c r="B12" s="2" t="str">
        <f>B3</f>
        <v>Usługa toczenia</v>
      </c>
      <c r="C12" s="8">
        <v>8760</v>
      </c>
      <c r="D12" s="8">
        <v>8760</v>
      </c>
      <c r="E12" s="8">
        <v>744</v>
      </c>
      <c r="F12" s="8">
        <v>672</v>
      </c>
      <c r="G12" s="2" t="s">
        <v>11</v>
      </c>
    </row>
    <row r="13" spans="1:7" ht="12.75">
      <c r="A13" s="2">
        <v>2</v>
      </c>
      <c r="B13" s="2" t="str">
        <f>B4</f>
        <v>Usługa frezowania</v>
      </c>
      <c r="C13" s="8">
        <v>8760</v>
      </c>
      <c r="D13" s="8">
        <v>8760</v>
      </c>
      <c r="E13" s="8">
        <v>744</v>
      </c>
      <c r="F13" s="8">
        <v>672</v>
      </c>
      <c r="G13" s="2" t="s">
        <v>11</v>
      </c>
    </row>
    <row r="14" spans="1:7" s="5" customFormat="1" ht="24.75">
      <c r="A14" s="3">
        <v>3</v>
      </c>
      <c r="B14" s="4" t="str">
        <f>B5</f>
        <v>Usługa regeneracji narzędzi</v>
      </c>
      <c r="C14" s="9">
        <v>1000</v>
      </c>
      <c r="D14" s="9">
        <v>900</v>
      </c>
      <c r="E14" s="9">
        <v>0</v>
      </c>
      <c r="F14" s="9">
        <v>0</v>
      </c>
      <c r="G14" s="3" t="s">
        <v>12</v>
      </c>
    </row>
    <row r="15" spans="1:7" ht="12.75">
      <c r="A15" s="6">
        <v>4</v>
      </c>
      <c r="B15" s="7" t="s">
        <v>8</v>
      </c>
      <c r="C15" s="10">
        <v>100</v>
      </c>
      <c r="D15" s="10">
        <v>100</v>
      </c>
      <c r="E15" s="10">
        <v>9</v>
      </c>
      <c r="F15" s="10">
        <v>8</v>
      </c>
      <c r="G15" s="6" t="s">
        <v>13</v>
      </c>
    </row>
    <row r="20" spans="1:14" ht="12.75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1" t="s">
        <v>1</v>
      </c>
      <c r="B21" s="2"/>
      <c r="C21" s="12">
        <v>2004</v>
      </c>
      <c r="D21" s="12"/>
      <c r="E21" s="12"/>
      <c r="F21" s="12">
        <v>2005</v>
      </c>
      <c r="G21" s="12"/>
      <c r="H21" s="12"/>
      <c r="I21" s="12" t="s">
        <v>15</v>
      </c>
      <c r="J21" s="12"/>
      <c r="K21" s="12"/>
      <c r="L21" s="12" t="s">
        <v>4</v>
      </c>
      <c r="M21" s="12"/>
      <c r="N21" s="12"/>
    </row>
    <row r="22" spans="1:14" ht="12.75">
      <c r="A22" s="11"/>
      <c r="B22" s="2" t="s">
        <v>2</v>
      </c>
      <c r="C22" s="2" t="s">
        <v>16</v>
      </c>
      <c r="D22" s="2" t="s">
        <v>9</v>
      </c>
      <c r="E22" s="2" t="s">
        <v>17</v>
      </c>
      <c r="F22" s="2" t="s">
        <v>16</v>
      </c>
      <c r="G22" s="2" t="s">
        <v>9</v>
      </c>
      <c r="H22" s="2" t="s">
        <v>18</v>
      </c>
      <c r="I22" s="2" t="s">
        <v>16</v>
      </c>
      <c r="J22" s="2" t="s">
        <v>9</v>
      </c>
      <c r="K22" s="2" t="s">
        <v>18</v>
      </c>
      <c r="L22" s="2" t="s">
        <v>16</v>
      </c>
      <c r="M22" s="2" t="s">
        <v>9</v>
      </c>
      <c r="N22" s="2" t="s">
        <v>18</v>
      </c>
    </row>
    <row r="23" spans="1:14" ht="12.75">
      <c r="A23" s="2">
        <v>1</v>
      </c>
      <c r="B23" s="2" t="str">
        <f>B12</f>
        <v>Usługa toczenia</v>
      </c>
      <c r="C23" s="13">
        <f>C3</f>
        <v>135</v>
      </c>
      <c r="D23" s="13">
        <f>C12</f>
        <v>8760</v>
      </c>
      <c r="E23" s="13">
        <f>C23*D23</f>
        <v>1182600</v>
      </c>
      <c r="F23" s="13">
        <f>D3</f>
        <v>150</v>
      </c>
      <c r="G23" s="13">
        <f>D12</f>
        <v>8760</v>
      </c>
      <c r="H23" s="13">
        <f>F23*G23</f>
        <v>1314000</v>
      </c>
      <c r="I23" s="13">
        <f>E3</f>
        <v>165</v>
      </c>
      <c r="J23" s="13">
        <f>E12</f>
        <v>744</v>
      </c>
      <c r="K23" s="13">
        <f>I23*J23</f>
        <v>122760</v>
      </c>
      <c r="L23" s="13">
        <f>F3</f>
        <v>165</v>
      </c>
      <c r="M23" s="13">
        <f>F12</f>
        <v>672</v>
      </c>
      <c r="N23" s="13">
        <f>L23*M23</f>
        <v>110880</v>
      </c>
    </row>
    <row r="24" spans="1:14" ht="12.75">
      <c r="A24" s="2">
        <v>2</v>
      </c>
      <c r="B24" s="2" t="str">
        <f>B13</f>
        <v>Usługa frezowania</v>
      </c>
      <c r="C24" s="13">
        <f>C4</f>
        <v>200</v>
      </c>
      <c r="D24" s="13">
        <f>C13</f>
        <v>8760</v>
      </c>
      <c r="E24" s="13">
        <f>C24*D24</f>
        <v>1752000</v>
      </c>
      <c r="F24" s="13">
        <f>D4</f>
        <v>300</v>
      </c>
      <c r="G24" s="13">
        <f>D13</f>
        <v>8760</v>
      </c>
      <c r="H24" s="13">
        <f>F24*G24</f>
        <v>2628000</v>
      </c>
      <c r="I24" s="13">
        <f>E4</f>
        <v>350</v>
      </c>
      <c r="J24" s="13">
        <f>E13</f>
        <v>744</v>
      </c>
      <c r="K24" s="13">
        <f>I24*J24</f>
        <v>260400</v>
      </c>
      <c r="L24" s="13">
        <f>F4</f>
        <v>350</v>
      </c>
      <c r="M24" s="13">
        <f>F13</f>
        <v>672</v>
      </c>
      <c r="N24" s="13">
        <f>L24*M24</f>
        <v>235200</v>
      </c>
    </row>
    <row r="25" spans="1:14" s="5" customFormat="1" ht="24.75">
      <c r="A25" s="16">
        <v>3</v>
      </c>
      <c r="B25" s="17" t="str">
        <f>B14</f>
        <v>Usługa regeneracji narzędzi</v>
      </c>
      <c r="C25" s="18">
        <f>C5</f>
        <v>50</v>
      </c>
      <c r="D25" s="18">
        <f>C14</f>
        <v>1000</v>
      </c>
      <c r="E25" s="13">
        <f>C25*D25</f>
        <v>50000</v>
      </c>
      <c r="F25" s="18">
        <f>D5</f>
        <v>65</v>
      </c>
      <c r="G25" s="18">
        <f>D14</f>
        <v>900</v>
      </c>
      <c r="H25" s="13">
        <f>F25*G25</f>
        <v>58500</v>
      </c>
      <c r="I25" s="18">
        <f>E5</f>
        <v>0</v>
      </c>
      <c r="J25" s="18">
        <f>E14</f>
        <v>0</v>
      </c>
      <c r="K25" s="13">
        <f>I25*J25</f>
        <v>0</v>
      </c>
      <c r="L25" s="18">
        <f>F5</f>
        <v>0</v>
      </c>
      <c r="M25" s="18">
        <f>F14</f>
        <v>0</v>
      </c>
      <c r="N25" s="13">
        <f>L25*M25</f>
        <v>0</v>
      </c>
    </row>
    <row r="26" spans="1:14" s="5" customFormat="1" ht="12.75">
      <c r="A26" s="16">
        <v>4</v>
      </c>
      <c r="B26" s="17" t="s">
        <v>19</v>
      </c>
      <c r="C26" s="18">
        <f>C6</f>
        <v>303</v>
      </c>
      <c r="D26" s="18">
        <f>C15</f>
        <v>100</v>
      </c>
      <c r="E26" s="13">
        <f>C26*D26</f>
        <v>30300</v>
      </c>
      <c r="F26" s="18">
        <f>D6</f>
        <v>404</v>
      </c>
      <c r="G26" s="18">
        <f>D15</f>
        <v>100</v>
      </c>
      <c r="H26" s="13">
        <f>F26*G26</f>
        <v>40400</v>
      </c>
      <c r="I26" s="18">
        <f>E6</f>
        <v>504</v>
      </c>
      <c r="J26" s="18">
        <f>E15</f>
        <v>9</v>
      </c>
      <c r="K26" s="13">
        <f>I26*J26</f>
        <v>4536</v>
      </c>
      <c r="L26" s="18">
        <f>F6</f>
        <v>504</v>
      </c>
      <c r="M26" s="18">
        <v>8</v>
      </c>
      <c r="N26" s="13">
        <f>L26*M26</f>
        <v>4032</v>
      </c>
    </row>
    <row r="27" spans="1:14" ht="12.75">
      <c r="A27" s="19"/>
      <c r="B27" s="2" t="s">
        <v>17</v>
      </c>
      <c r="C27" s="20"/>
      <c r="D27" s="20"/>
      <c r="E27" s="14">
        <f>SUM(E23:E26)</f>
        <v>3014900</v>
      </c>
      <c r="F27" s="20"/>
      <c r="G27" s="20"/>
      <c r="H27" s="25">
        <f>SUM(H23:H26)</f>
        <v>4040900</v>
      </c>
      <c r="I27" s="20"/>
      <c r="J27" s="20"/>
      <c r="K27" s="25">
        <f>SUM(K23:K26)</f>
        <v>387696</v>
      </c>
      <c r="L27" s="20"/>
      <c r="M27" s="20"/>
      <c r="N27" s="25">
        <f>SUM(N23:N26)</f>
        <v>350112</v>
      </c>
    </row>
    <row r="30" ht="12.75">
      <c r="K30" s="21">
        <f>SUM(N27,K27)</f>
        <v>737808</v>
      </c>
    </row>
  </sheetData>
  <mergeCells count="8">
    <mergeCell ref="A1:F1"/>
    <mergeCell ref="A10:G10"/>
    <mergeCell ref="A20:N20"/>
    <mergeCell ref="A21:A22"/>
    <mergeCell ref="C21:E21"/>
    <mergeCell ref="F21:H21"/>
    <mergeCell ref="I21:K21"/>
    <mergeCell ref="L21:N21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2006-03-18T14:22:39Z</cp:lastPrinted>
  <dcterms:created xsi:type="dcterms:W3CDTF">2006-03-03T19:33:09Z</dcterms:created>
  <dcterms:modified xsi:type="dcterms:W3CDTF">2006-03-19T19:19:35Z</dcterms:modified>
  <cp:category/>
  <cp:version/>
  <cp:contentType/>
  <cp:contentStatus/>
  <cp:revision>1</cp:revision>
</cp:coreProperties>
</file>